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700" activeTab="0"/>
  </bookViews>
  <sheets>
    <sheet name="Lønstigninger" sheetId="1" r:id="rId1"/>
    <sheet name="Løntrin og tillæg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<sst xmlns="http://schemas.openxmlformats.org/spreadsheetml/2006/main" count="54" uniqueCount="37">
  <si>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Lærerkredsen</t>
  </si>
  <si>
    <t>Faaborg-Midtfyn, Kerteminde og Nyborg - DLF kreds 80</t>
  </si>
  <si>
    <t>Strandvejen 12,1. - Postboks 106 - 5800 Nyborg</t>
  </si>
  <si>
    <t xml:space="preserve">Tlf. 65 31 79 09 - fax 65 31 25 86 - email: 080@dlf.org - www.dlfkreds80.dk </t>
  </si>
  <si>
    <t>Anciennitetsstigninger - kvalifikationsløn efter 4, 8 og 12 års arbejde</t>
  </si>
  <si>
    <t>Lærere</t>
  </si>
  <si>
    <t>Børnehaveklasseledere</t>
  </si>
  <si>
    <t>0 - 4 år</t>
  </si>
  <si>
    <t>4 - 8 år</t>
  </si>
  <si>
    <t>8 - 12 år</t>
  </si>
  <si>
    <t>Over 12 år</t>
  </si>
  <si>
    <t>Hvor store er lønstigningerne på baggrund af erfaring?</t>
  </si>
  <si>
    <t>Løntrin</t>
  </si>
  <si>
    <t>Løn</t>
  </si>
  <si>
    <t>Reguleringsprocent:</t>
  </si>
  <si>
    <t>Tillæg</t>
  </si>
  <si>
    <t>Reg. pr. md.</t>
  </si>
  <si>
    <t>Løn pr. måned</t>
  </si>
  <si>
    <t>Månedsløn</t>
  </si>
  <si>
    <t>pr. måned</t>
  </si>
  <si>
    <t>Stigning</t>
  </si>
  <si>
    <t>pr. år</t>
  </si>
  <si>
    <t>Lærerkredsen bliver ofte stillet spørgsmålet: Hvad får jeg mere i løn, når jeg stiger i anciennitet? Disse lønstigninger er centralt aftalt og er angivet herunder. Disse stigninger er derfor af samme størrelse, ligegyldigt hvilken kommune eller region man arbejder i.</t>
  </si>
  <si>
    <t>Trin 31 + 3.000 kr.</t>
  </si>
  <si>
    <t>Trin 35 + 3.000 kr.</t>
  </si>
  <si>
    <t>Trin 40</t>
  </si>
  <si>
    <t>Trin 40 + 10.000 kr.</t>
  </si>
  <si>
    <t>Trin 28 + 2.000 kr.</t>
  </si>
  <si>
    <t>Trin 31 + 2.000 kr.</t>
  </si>
  <si>
    <t>Trin 33</t>
  </si>
  <si>
    <t>alle er på slutløn.</t>
  </si>
  <si>
    <t xml:space="preserve">Der er ikke beregnet lønstigninger for overenskomstansatte på personlig ordning og tjenestemænd, idet de    </t>
  </si>
  <si>
    <t>Trin 37</t>
  </si>
  <si>
    <t>200416/j.nr.: 182.00/BS</t>
  </si>
  <si>
    <r>
      <t xml:space="preserve">Lønstigningerne er omregnet til nutidskroner, hvilket for øjeblikket er i </t>
    </r>
    <r>
      <rPr>
        <b/>
        <sz val="11"/>
        <rFont val="Times New Roman"/>
        <family val="1"/>
      </rPr>
      <t>1.4.2020</t>
    </r>
    <r>
      <rPr>
        <sz val="11"/>
        <rFont val="Times New Roman"/>
        <family val="1"/>
      </rPr>
      <t xml:space="preserve"> - niveau.</t>
    </r>
  </si>
  <si>
    <t>Satser 1. april. 2020            Grundsats - gruppe 1</t>
  </si>
  <si>
    <t>Årsløn pr. 1.4.2020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</si>
</sst>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.00_ ;\-#,##0.00\ "/>
    <numFmt numFmtId="179" formatCode="0.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49"/>
      <name val="Verdana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49"/>
      <name val="Times New Roman"/>
      <family val="1"/>
    </font>
    <font>
      <b/>
      <sz val="9"/>
      <color indexed="49"/>
      <name val="Times New Roman"/>
      <family val="1"/>
    </font>
    <font>
      <sz val="9"/>
      <color indexed="49"/>
      <name val="Times New Roman"/>
      <family val="1"/>
    </font>
    <font>
      <sz val="10"/>
      <color indexed="16"/>
      <name val="Verdana"/>
      <family val="2"/>
    </font>
    <font>
      <b/>
      <sz val="11"/>
      <color indexed="1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2"/>
      <color rgb="FF21677E"/>
      <name val="Verdana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12"/>
      <color rgb="FF21677E"/>
      <name val="Times New Roman"/>
      <family val="1"/>
    </font>
    <font>
      <b/>
      <sz val="9"/>
      <color rgb="FF21677E"/>
      <name val="Times New Roman"/>
      <family val="1"/>
    </font>
    <font>
      <sz val="9"/>
      <color rgb="FF21677E"/>
      <name val="Times New Roman"/>
      <family val="1"/>
    </font>
    <font>
      <sz val="10"/>
      <color rgb="FF990000"/>
      <name val="Verdana"/>
      <family val="2"/>
    </font>
    <font>
      <b/>
      <sz val="11"/>
      <color rgb="FF99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3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0" fontId="59" fillId="0" borderId="0" xfId="0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Border="1" applyAlignment="1">
      <alignment/>
    </xf>
    <xf numFmtId="0" fontId="63" fillId="0" borderId="0" xfId="0" applyFont="1" applyAlignment="1">
      <alignment/>
    </xf>
    <xf numFmtId="0" fontId="2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39" fontId="0" fillId="33" borderId="10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4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4" fontId="0" fillId="34" borderId="10" xfId="0" applyNumberFormat="1" applyFill="1" applyBorder="1" applyAlignment="1">
      <alignment/>
    </xf>
    <xf numFmtId="39" fontId="0" fillId="34" borderId="10" xfId="0" applyNumberFormat="1" applyFill="1" applyBorder="1" applyAlignment="1">
      <alignment/>
    </xf>
    <xf numFmtId="0" fontId="6" fillId="35" borderId="13" xfId="0" applyFont="1" applyFill="1" applyBorder="1" applyAlignment="1">
      <alignment horizontal="left"/>
    </xf>
    <xf numFmtId="4" fontId="56" fillId="0" borderId="0" xfId="0" applyNumberFormat="1" applyFont="1" applyAlignment="1">
      <alignment/>
    </xf>
    <xf numFmtId="0" fontId="65" fillId="0" borderId="0" xfId="0" applyFont="1" applyAlignment="1">
      <alignment/>
    </xf>
    <xf numFmtId="0" fontId="56" fillId="0" borderId="0" xfId="0" applyFont="1" applyAlignment="1">
      <alignment horizontal="left"/>
    </xf>
    <xf numFmtId="39" fontId="0" fillId="36" borderId="0" xfId="0" applyNumberFormat="1" applyFill="1" applyAlignment="1">
      <alignment/>
    </xf>
    <xf numFmtId="39" fontId="10" fillId="0" borderId="0" xfId="0" applyNumberFormat="1" applyFont="1" applyBorder="1" applyAlignment="1" applyProtection="1">
      <alignment/>
      <protection/>
    </xf>
    <xf numFmtId="39" fontId="10" fillId="0" borderId="15" xfId="0" applyNumberFormat="1" applyFont="1" applyBorder="1" applyAlignment="1" applyProtection="1">
      <alignment/>
      <protection/>
    </xf>
    <xf numFmtId="0" fontId="56" fillId="0" borderId="21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4" fontId="56" fillId="0" borderId="23" xfId="0" applyNumberFormat="1" applyFont="1" applyBorder="1" applyAlignment="1">
      <alignment horizontal="right"/>
    </xf>
    <xf numFmtId="0" fontId="56" fillId="0" borderId="24" xfId="0" applyFont="1" applyBorder="1" applyAlignment="1">
      <alignment horizontal="right"/>
    </xf>
    <xf numFmtId="39" fontId="56" fillId="0" borderId="23" xfId="0" applyNumberFormat="1" applyFont="1" applyBorder="1" applyAlignment="1">
      <alignment horizontal="right"/>
    </xf>
    <xf numFmtId="0" fontId="56" fillId="0" borderId="13" xfId="0" applyFont="1" applyBorder="1" applyAlignment="1">
      <alignment horizontal="right"/>
    </xf>
    <xf numFmtId="4" fontId="66" fillId="0" borderId="20" xfId="0" applyNumberFormat="1" applyFont="1" applyBorder="1" applyAlignment="1">
      <alignment horizontal="right"/>
    </xf>
    <xf numFmtId="0" fontId="66" fillId="0" borderId="25" xfId="0" applyFont="1" applyBorder="1" applyAlignment="1">
      <alignment horizontal="right"/>
    </xf>
    <xf numFmtId="0" fontId="66" fillId="0" borderId="20" xfId="0" applyFont="1" applyBorder="1" applyAlignment="1">
      <alignment horizontal="right"/>
    </xf>
    <xf numFmtId="4" fontId="66" fillId="0" borderId="26" xfId="0" applyNumberFormat="1" applyFont="1" applyBorder="1" applyAlignment="1">
      <alignment horizontal="right"/>
    </xf>
    <xf numFmtId="0" fontId="66" fillId="0" borderId="27" xfId="0" applyFont="1" applyBorder="1" applyAlignment="1">
      <alignment horizontal="right"/>
    </xf>
    <xf numFmtId="0" fontId="56" fillId="0" borderId="2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4" fontId="56" fillId="0" borderId="29" xfId="0" applyNumberFormat="1" applyFont="1" applyBorder="1" applyAlignment="1">
      <alignment horizontal="right"/>
    </xf>
    <xf numFmtId="0" fontId="56" fillId="0" borderId="30" xfId="0" applyFont="1" applyBorder="1" applyAlignment="1">
      <alignment horizontal="right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39" fontId="56" fillId="0" borderId="29" xfId="0" applyNumberFormat="1" applyFont="1" applyBorder="1" applyAlignment="1">
      <alignment horizontal="right"/>
    </xf>
    <xf numFmtId="178" fontId="66" fillId="0" borderId="10" xfId="0" applyNumberFormat="1" applyFont="1" applyBorder="1" applyAlignment="1">
      <alignment horizontal="right"/>
    </xf>
    <xf numFmtId="0" fontId="66" fillId="0" borderId="35" xfId="0" applyFont="1" applyBorder="1" applyAlignment="1">
      <alignment horizontal="right"/>
    </xf>
    <xf numFmtId="0" fontId="66" fillId="0" borderId="26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56" fillId="0" borderId="23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178" fontId="66" fillId="0" borderId="23" xfId="0" applyNumberFormat="1" applyFont="1" applyBorder="1" applyAlignment="1">
      <alignment horizontal="right"/>
    </xf>
    <xf numFmtId="0" fontId="66" fillId="0" borderId="36" xfId="0" applyFont="1" applyBorder="1" applyAlignment="1">
      <alignment horizontal="right"/>
    </xf>
    <xf numFmtId="0" fontId="56" fillId="0" borderId="29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Procent 2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304800</xdr:colOff>
      <xdr:row>3</xdr:row>
      <xdr:rowOff>114300</xdr:rowOff>
    </xdr:to>
    <xdr:pic>
      <xdr:nvPicPr>
        <xdr:cNvPr id="1" name="Billede 2" descr="091208 DLF's logo i den støvede lyse blå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2</xdr:row>
      <xdr:rowOff>85725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85725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2</xdr:row>
      <xdr:rowOff>85725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85725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25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26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28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29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0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2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3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276225</xdr:colOff>
      <xdr:row>2</xdr:row>
      <xdr:rowOff>85725</xdr:rowOff>
    </xdr:to>
    <xdr:pic>
      <xdr:nvPicPr>
        <xdr:cNvPr id="35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36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37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38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0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1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2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3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4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276225</xdr:colOff>
      <xdr:row>2</xdr:row>
      <xdr:rowOff>85725</xdr:rowOff>
    </xdr:to>
    <xdr:pic>
      <xdr:nvPicPr>
        <xdr:cNvPr id="46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47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Layout" zoomScale="90" zoomScalePageLayoutView="90" workbookViewId="0" topLeftCell="A1">
      <selection activeCell="I29" sqref="I29"/>
    </sheetView>
  </sheetViews>
  <sheetFormatPr defaultColWidth="9.140625" defaultRowHeight="15"/>
  <cols>
    <col min="1" max="2" width="5.00390625" style="1" customWidth="1"/>
    <col min="3" max="5" width="9.140625" style="1" customWidth="1"/>
    <col min="6" max="6" width="10.28125" style="1" bestFit="1" customWidth="1"/>
    <col min="7" max="7" width="6.00390625" style="1" customWidth="1"/>
    <col min="8" max="8" width="6.421875" style="1" customWidth="1"/>
    <col min="9" max="9" width="9.140625" style="1" customWidth="1"/>
    <col min="10" max="10" width="3.421875" style="1" customWidth="1"/>
    <col min="11" max="11" width="9.140625" style="1" customWidth="1"/>
    <col min="12" max="12" width="5.140625" style="1" customWidth="1"/>
    <col min="13" max="16384" width="9.140625" style="1" customWidth="1"/>
  </cols>
  <sheetData>
    <row r="1" ht="15.75">
      <c r="C1" s="6" t="s">
        <v>0</v>
      </c>
    </row>
    <row r="2" s="3" customFormat="1" ht="12.75" customHeight="1">
      <c r="C2" s="7" t="s">
        <v>1</v>
      </c>
    </row>
    <row r="3" ht="12.75" customHeight="1">
      <c r="C3" s="8" t="s">
        <v>2</v>
      </c>
    </row>
    <row r="4" ht="12.75" customHeight="1">
      <c r="C4" s="8" t="s">
        <v>3</v>
      </c>
    </row>
    <row r="6" ht="14.25">
      <c r="L6" s="5" t="s">
        <v>33</v>
      </c>
    </row>
    <row r="8" spans="1:9" ht="15">
      <c r="A8" s="2" t="s">
        <v>11</v>
      </c>
      <c r="B8" s="3"/>
      <c r="C8" s="3"/>
      <c r="D8" s="3"/>
      <c r="E8" s="3"/>
      <c r="F8" s="3"/>
      <c r="G8" s="3"/>
      <c r="H8" s="3"/>
      <c r="I8" s="3"/>
    </row>
    <row r="9" spans="1:9" ht="15">
      <c r="A9" s="10" t="s">
        <v>4</v>
      </c>
      <c r="B9" s="3"/>
      <c r="C9" s="3"/>
      <c r="D9" s="3"/>
      <c r="E9" s="3"/>
      <c r="F9" s="3"/>
      <c r="G9" s="3"/>
      <c r="H9" s="3"/>
      <c r="I9" s="3"/>
    </row>
    <row r="10" spans="1:9" ht="15">
      <c r="A10" s="10"/>
      <c r="B10" s="3"/>
      <c r="C10" s="3"/>
      <c r="D10" s="3"/>
      <c r="E10" s="3"/>
      <c r="F10" s="3"/>
      <c r="G10" s="3"/>
      <c r="H10" s="3"/>
      <c r="I10" s="3"/>
    </row>
    <row r="11" spans="1:13" ht="44.25" customHeight="1">
      <c r="A11" s="62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M11" s="45"/>
    </row>
    <row r="12" spans="1:11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 customHeight="1">
      <c r="A13" s="62" t="s">
        <v>34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ht="14.25" customHeight="1" thickBot="1"/>
    <row r="15" spans="1:16" ht="15">
      <c r="A15" s="35" t="s">
        <v>5</v>
      </c>
      <c r="B15" s="36"/>
      <c r="C15" s="36"/>
      <c r="D15" s="36"/>
      <c r="E15" s="49" t="s">
        <v>36</v>
      </c>
      <c r="F15" s="49"/>
      <c r="G15" s="49" t="s">
        <v>18</v>
      </c>
      <c r="H15" s="61"/>
      <c r="I15" s="65" t="s">
        <v>20</v>
      </c>
      <c r="J15" s="67"/>
      <c r="K15" s="65" t="s">
        <v>20</v>
      </c>
      <c r="L15" s="66"/>
      <c r="M15" s="9"/>
      <c r="N15" s="9"/>
      <c r="O15" s="9"/>
      <c r="P15" s="9"/>
    </row>
    <row r="16" spans="1:16" ht="14.25">
      <c r="A16" s="37" t="s">
        <v>7</v>
      </c>
      <c r="B16" s="4"/>
      <c r="C16" s="4" t="s">
        <v>23</v>
      </c>
      <c r="D16" s="4"/>
      <c r="E16" s="52">
        <f>+G16*12</f>
        <v>346505.394</v>
      </c>
      <c r="F16" s="55"/>
      <c r="G16" s="52">
        <f>+'Løntrin og tillæg'!H8</f>
        <v>28875.4495</v>
      </c>
      <c r="H16" s="53"/>
      <c r="I16" s="50" t="s">
        <v>21</v>
      </c>
      <c r="J16" s="68"/>
      <c r="K16" s="50" t="s">
        <v>19</v>
      </c>
      <c r="L16" s="51"/>
      <c r="M16" s="9"/>
      <c r="N16" s="9"/>
      <c r="O16" s="9"/>
      <c r="P16" s="9"/>
    </row>
    <row r="17" spans="1:16" ht="15">
      <c r="A17" s="37" t="s">
        <v>8</v>
      </c>
      <c r="B17" s="4"/>
      <c r="C17" s="4" t="s">
        <v>24</v>
      </c>
      <c r="D17" s="4"/>
      <c r="E17" s="52">
        <f>+G17*12</f>
        <v>369257.394</v>
      </c>
      <c r="F17" s="55"/>
      <c r="G17" s="54">
        <f>+'Løntrin og tillæg'!H12</f>
        <v>30771.4495</v>
      </c>
      <c r="H17" s="55"/>
      <c r="I17" s="59">
        <f>+E17-E16</f>
        <v>22752</v>
      </c>
      <c r="J17" s="72"/>
      <c r="K17" s="59">
        <f>+G17-G16</f>
        <v>1896</v>
      </c>
      <c r="L17" s="60"/>
      <c r="M17" s="9"/>
      <c r="N17" s="9"/>
      <c r="O17" s="9"/>
      <c r="P17" s="9"/>
    </row>
    <row r="18" spans="1:16" ht="15">
      <c r="A18" s="37" t="s">
        <v>9</v>
      </c>
      <c r="B18" s="4"/>
      <c r="C18" s="74" t="s">
        <v>25</v>
      </c>
      <c r="D18" s="75"/>
      <c r="E18" s="52">
        <f>+G18*12</f>
        <v>396701</v>
      </c>
      <c r="F18" s="55"/>
      <c r="G18" s="52">
        <f>+'Løntrin og tillæg'!B17</f>
        <v>33058.416666666664</v>
      </c>
      <c r="H18" s="55"/>
      <c r="I18" s="70">
        <f>+E18-E17</f>
        <v>27443.60600000003</v>
      </c>
      <c r="J18" s="73"/>
      <c r="K18" s="76">
        <f>+G18-G17</f>
        <v>2286.9671666666654</v>
      </c>
      <c r="L18" s="77"/>
      <c r="M18" s="9"/>
      <c r="N18" s="9"/>
      <c r="O18" s="9"/>
      <c r="P18" s="9"/>
    </row>
    <row r="19" spans="1:16" ht="15.75" thickBot="1">
      <c r="A19" s="38" t="s">
        <v>10</v>
      </c>
      <c r="B19" s="39"/>
      <c r="C19" s="39" t="s">
        <v>26</v>
      </c>
      <c r="D19" s="39"/>
      <c r="E19" s="63">
        <f>+G19*12</f>
        <v>410878.98</v>
      </c>
      <c r="F19" s="64"/>
      <c r="G19" s="69">
        <f>+'Løntrin og tillæg'!H17</f>
        <v>34239.915</v>
      </c>
      <c r="H19" s="64"/>
      <c r="I19" s="56">
        <f>+E19-E18</f>
        <v>14177.979999999981</v>
      </c>
      <c r="J19" s="58"/>
      <c r="K19" s="56">
        <f>+G19-G18</f>
        <v>1181.4983333333366</v>
      </c>
      <c r="L19" s="57"/>
      <c r="M19" s="9"/>
      <c r="N19" s="9"/>
      <c r="O19" s="9"/>
      <c r="P19" s="9"/>
    </row>
    <row r="20" spans="11:16" ht="14.25">
      <c r="K20" s="9"/>
      <c r="L20" s="9"/>
      <c r="M20" s="9"/>
      <c r="N20" s="9"/>
      <c r="O20" s="9"/>
      <c r="P20" s="9"/>
    </row>
    <row r="21" spans="6:16" ht="15" thickBot="1">
      <c r="F21" s="43"/>
      <c r="K21" s="9"/>
      <c r="L21" s="9"/>
      <c r="M21" s="9"/>
      <c r="N21" s="9"/>
      <c r="O21" s="9"/>
      <c r="P21" s="9"/>
    </row>
    <row r="22" spans="1:12" ht="15">
      <c r="A22" s="35" t="s">
        <v>6</v>
      </c>
      <c r="B22" s="36"/>
      <c r="C22" s="36"/>
      <c r="D22" s="36"/>
      <c r="E22" s="49" t="str">
        <f>+E15</f>
        <v>Årsløn pr. 1.4.2020</v>
      </c>
      <c r="F22" s="49"/>
      <c r="G22" s="49" t="s">
        <v>18</v>
      </c>
      <c r="H22" s="61"/>
      <c r="I22" s="65" t="s">
        <v>20</v>
      </c>
      <c r="J22" s="67"/>
      <c r="K22" s="65" t="s">
        <v>20</v>
      </c>
      <c r="L22" s="66"/>
    </row>
    <row r="23" spans="1:12" ht="14.25">
      <c r="A23" s="37" t="s">
        <v>7</v>
      </c>
      <c r="B23" s="4"/>
      <c r="C23" s="4" t="s">
        <v>27</v>
      </c>
      <c r="D23" s="4"/>
      <c r="E23" s="52">
        <f>+G23*12</f>
        <v>329201.596</v>
      </c>
      <c r="F23" s="55"/>
      <c r="G23" s="52">
        <f>+'Løntrin og tillæg'!E5</f>
        <v>27433.466333333334</v>
      </c>
      <c r="H23" s="53"/>
      <c r="I23" s="50" t="s">
        <v>21</v>
      </c>
      <c r="J23" s="68"/>
      <c r="K23" s="50" t="s">
        <v>19</v>
      </c>
      <c r="L23" s="51"/>
    </row>
    <row r="24" spans="1:12" ht="15">
      <c r="A24" s="37" t="s">
        <v>8</v>
      </c>
      <c r="B24" s="4"/>
      <c r="C24" s="4" t="s">
        <v>28</v>
      </c>
      <c r="D24" s="4"/>
      <c r="E24" s="52">
        <f>+G24*12</f>
        <v>345087.596</v>
      </c>
      <c r="F24" s="55"/>
      <c r="G24" s="54">
        <f>+'Løntrin og tillæg'!E8</f>
        <v>28757.299666666666</v>
      </c>
      <c r="H24" s="55"/>
      <c r="I24" s="59">
        <f>+E24-E23</f>
        <v>15886</v>
      </c>
      <c r="J24" s="72"/>
      <c r="K24" s="59">
        <f>+G24-G23</f>
        <v>1323.8333333333321</v>
      </c>
      <c r="L24" s="60"/>
    </row>
    <row r="25" spans="1:12" ht="15">
      <c r="A25" s="37" t="s">
        <v>9</v>
      </c>
      <c r="B25" s="4"/>
      <c r="C25" s="9" t="s">
        <v>29</v>
      </c>
      <c r="D25" s="9"/>
      <c r="E25" s="52">
        <f>+G25*12</f>
        <v>353395</v>
      </c>
      <c r="F25" s="55"/>
      <c r="G25" s="52">
        <f>+'Løntrin og tillæg'!B10</f>
        <v>29449.583333333332</v>
      </c>
      <c r="H25" s="55"/>
      <c r="I25" s="70">
        <f>+E25-E24</f>
        <v>8307.40399999998</v>
      </c>
      <c r="J25" s="73"/>
      <c r="K25" s="70">
        <f>+G25-G24</f>
        <v>692.2836666666662</v>
      </c>
      <c r="L25" s="71"/>
    </row>
    <row r="26" spans="1:12" ht="15.75" thickBot="1">
      <c r="A26" s="38" t="s">
        <v>10</v>
      </c>
      <c r="B26" s="39"/>
      <c r="C26" s="78" t="s">
        <v>32</v>
      </c>
      <c r="D26" s="79"/>
      <c r="E26" s="63">
        <f>+G26*12</f>
        <v>377090</v>
      </c>
      <c r="F26" s="64"/>
      <c r="G26" s="69">
        <f>+'Løntrin og tillæg'!E14</f>
        <v>31424.166666666668</v>
      </c>
      <c r="H26" s="64"/>
      <c r="I26" s="56">
        <f>+E26-E25</f>
        <v>23695</v>
      </c>
      <c r="J26" s="58"/>
      <c r="K26" s="56">
        <f>+G26-G25</f>
        <v>1974.5833333333358</v>
      </c>
      <c r="L26" s="57"/>
    </row>
    <row r="28" spans="1:13" ht="28.5" customHeight="1">
      <c r="A28" s="62" t="s">
        <v>31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15">
      <c r="A29" s="44" t="s">
        <v>30</v>
      </c>
    </row>
  </sheetData>
  <sheetProtection/>
  <mergeCells count="45">
    <mergeCell ref="A28:M28"/>
    <mergeCell ref="I17:J17"/>
    <mergeCell ref="I18:J18"/>
    <mergeCell ref="C18:D18"/>
    <mergeCell ref="G18:H18"/>
    <mergeCell ref="K17:L17"/>
    <mergeCell ref="K18:L18"/>
    <mergeCell ref="C26:D26"/>
    <mergeCell ref="E25:F25"/>
    <mergeCell ref="G25:H25"/>
    <mergeCell ref="K25:L25"/>
    <mergeCell ref="I24:J24"/>
    <mergeCell ref="I25:J25"/>
    <mergeCell ref="E26:F26"/>
    <mergeCell ref="G26:H26"/>
    <mergeCell ref="K26:L26"/>
    <mergeCell ref="E24:F24"/>
    <mergeCell ref="E23:F23"/>
    <mergeCell ref="G23:H23"/>
    <mergeCell ref="K23:L23"/>
    <mergeCell ref="I19:J19"/>
    <mergeCell ref="I23:J23"/>
    <mergeCell ref="I22:J22"/>
    <mergeCell ref="K22:L22"/>
    <mergeCell ref="G19:H19"/>
    <mergeCell ref="A11:K11"/>
    <mergeCell ref="E16:F16"/>
    <mergeCell ref="E17:F17"/>
    <mergeCell ref="E18:F18"/>
    <mergeCell ref="E19:F19"/>
    <mergeCell ref="G15:H15"/>
    <mergeCell ref="A13:K13"/>
    <mergeCell ref="K15:L15"/>
    <mergeCell ref="I15:J15"/>
    <mergeCell ref="I16:J16"/>
    <mergeCell ref="E15:F15"/>
    <mergeCell ref="K16:L16"/>
    <mergeCell ref="G16:H16"/>
    <mergeCell ref="G17:H17"/>
    <mergeCell ref="K19:L19"/>
    <mergeCell ref="I26:J26"/>
    <mergeCell ref="G24:H24"/>
    <mergeCell ref="K24:L24"/>
    <mergeCell ref="E22:F22"/>
    <mergeCell ref="G22:H22"/>
  </mergeCells>
  <printOptions/>
  <pageMargins left="0.7" right="0.20833333333333334" top="0.53125" bottom="0.75" header="0.3" footer="0.3"/>
  <pageSetup horizontalDpi="600" verticalDpi="600" orientation="portrait" paperSize="9" r:id="rId2"/>
  <headerFooter>
    <oddFooter>&amp;C&amp;"Arial,Normal"&amp;8&amp;D, Side &amp;P af &amp;N, Fil: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2">
      <selection activeCell="D20" sqref="D20"/>
    </sheetView>
  </sheetViews>
  <sheetFormatPr defaultColWidth="9.140625" defaultRowHeight="15"/>
  <cols>
    <col min="2" max="2" width="10.140625" style="0" bestFit="1" customWidth="1"/>
  </cols>
  <sheetData>
    <row r="1" spans="1:4" ht="35.25" customHeight="1">
      <c r="A1" s="80" t="s">
        <v>35</v>
      </c>
      <c r="B1" s="81"/>
      <c r="D1" s="12"/>
    </row>
    <row r="2" spans="1:8" ht="15">
      <c r="A2" s="13" t="s">
        <v>12</v>
      </c>
      <c r="B2" s="13" t="s">
        <v>13</v>
      </c>
      <c r="C2" s="82" t="s">
        <v>14</v>
      </c>
      <c r="D2" s="83"/>
      <c r="E2" s="42">
        <v>1.417798</v>
      </c>
      <c r="F2" s="14"/>
      <c r="G2" s="13" t="s">
        <v>12</v>
      </c>
      <c r="H2" s="13" t="s">
        <v>13</v>
      </c>
    </row>
    <row r="3" spans="1:5" ht="15.75">
      <c r="A3" s="15">
        <v>26</v>
      </c>
      <c r="B3" s="47">
        <v>26358.916666666668</v>
      </c>
      <c r="C3" s="84" t="s">
        <v>6</v>
      </c>
      <c r="D3" s="84"/>
      <c r="E3" s="84"/>
    </row>
    <row r="4" spans="1:5" ht="15.75">
      <c r="A4" s="15">
        <v>27</v>
      </c>
      <c r="B4" s="47">
        <v>26773.75</v>
      </c>
      <c r="C4" s="16" t="s">
        <v>15</v>
      </c>
      <c r="D4" s="17" t="s">
        <v>16</v>
      </c>
      <c r="E4" s="18" t="s">
        <v>17</v>
      </c>
    </row>
    <row r="5" spans="1:8" ht="15.75">
      <c r="A5" s="15">
        <v>28</v>
      </c>
      <c r="B5" s="47">
        <v>27197.166666666668</v>
      </c>
      <c r="C5" s="19">
        <v>2000</v>
      </c>
      <c r="D5" s="20">
        <f>+C5*E2/12</f>
        <v>236.29966666666667</v>
      </c>
      <c r="E5" s="21">
        <f>+B5+D5</f>
        <v>27433.466333333334</v>
      </c>
      <c r="F5" s="22"/>
      <c r="G5" s="23"/>
      <c r="H5" s="24"/>
    </row>
    <row r="6" spans="1:8" ht="15.75">
      <c r="A6" s="15">
        <v>29</v>
      </c>
      <c r="B6" s="47">
        <v>27629.583333333332</v>
      </c>
      <c r="C6" s="25"/>
      <c r="D6" s="24"/>
      <c r="E6" s="26"/>
      <c r="F6" s="85" t="s">
        <v>5</v>
      </c>
      <c r="G6" s="84"/>
      <c r="H6" s="84"/>
    </row>
    <row r="7" spans="1:8" ht="15.75">
      <c r="A7" s="13">
        <v>30</v>
      </c>
      <c r="B7" s="48">
        <v>28070.5</v>
      </c>
      <c r="C7" s="25"/>
      <c r="D7" s="24"/>
      <c r="E7" s="26"/>
      <c r="F7" s="27" t="s">
        <v>15</v>
      </c>
      <c r="G7" s="17" t="s">
        <v>16</v>
      </c>
      <c r="H7" s="18" t="s">
        <v>17</v>
      </c>
    </row>
    <row r="8" spans="1:8" ht="15.75">
      <c r="A8" s="15">
        <v>31</v>
      </c>
      <c r="B8" s="47">
        <v>28521</v>
      </c>
      <c r="C8" s="19">
        <v>2000</v>
      </c>
      <c r="D8" s="20">
        <f>+C8*E2/12</f>
        <v>236.29966666666667</v>
      </c>
      <c r="E8" s="21">
        <f>+B8+D8</f>
        <v>28757.299666666666</v>
      </c>
      <c r="F8" s="19">
        <v>3000</v>
      </c>
      <c r="G8" s="20">
        <f>+F8*E2/12</f>
        <v>354.44949999999994</v>
      </c>
      <c r="H8" s="21">
        <f>+G8+B8</f>
        <v>28875.4495</v>
      </c>
    </row>
    <row r="9" spans="1:8" ht="15.75">
      <c r="A9" s="15">
        <v>32</v>
      </c>
      <c r="B9" s="47">
        <v>28980.583333333332</v>
      </c>
      <c r="C9" s="28"/>
      <c r="D9" s="23"/>
      <c r="E9" s="29"/>
      <c r="F9" s="22"/>
      <c r="G9" s="23"/>
      <c r="H9" s="30"/>
    </row>
    <row r="10" spans="1:8" ht="15.75">
      <c r="A10" s="15">
        <v>33</v>
      </c>
      <c r="B10" s="47">
        <v>29449.583333333332</v>
      </c>
      <c r="C10" s="19"/>
      <c r="D10" s="20"/>
      <c r="E10" s="40">
        <f>+B10+D10</f>
        <v>29449.583333333332</v>
      </c>
      <c r="F10" s="22"/>
      <c r="G10" s="23"/>
      <c r="H10" s="26"/>
    </row>
    <row r="11" spans="1:8" ht="15.75">
      <c r="A11" s="15">
        <v>34</v>
      </c>
      <c r="B11" s="47">
        <v>29928.666666666668</v>
      </c>
      <c r="C11" s="28"/>
      <c r="D11" s="23"/>
      <c r="E11" s="29"/>
      <c r="F11" s="22"/>
      <c r="G11" s="23"/>
      <c r="H11" s="29"/>
    </row>
    <row r="12" spans="1:8" ht="15.75">
      <c r="A12" s="13">
        <v>35</v>
      </c>
      <c r="B12" s="48">
        <v>30417</v>
      </c>
      <c r="C12" s="28"/>
      <c r="D12" s="23"/>
      <c r="E12" s="29"/>
      <c r="F12" s="19">
        <v>3000</v>
      </c>
      <c r="G12" s="20">
        <f>+F12*E2/12</f>
        <v>354.44949999999994</v>
      </c>
      <c r="H12" s="31">
        <f>+G12+B12</f>
        <v>30771.4495</v>
      </c>
    </row>
    <row r="13" spans="1:8" ht="15.75">
      <c r="A13" s="15">
        <v>36</v>
      </c>
      <c r="B13" s="47">
        <v>30915.75</v>
      </c>
      <c r="C13" s="32"/>
      <c r="D13" s="33"/>
      <c r="E13" s="41">
        <f>+B13</f>
        <v>30915.75</v>
      </c>
      <c r="F13" s="22"/>
      <c r="G13" s="23"/>
      <c r="H13" s="29"/>
    </row>
    <row r="14" spans="1:8" ht="15.75">
      <c r="A14" s="15">
        <v>37</v>
      </c>
      <c r="B14" s="47">
        <v>31424.166666666668</v>
      </c>
      <c r="D14" s="12"/>
      <c r="E14" s="46">
        <f>+B14</f>
        <v>31424.166666666668</v>
      </c>
      <c r="F14" s="34"/>
      <c r="G14" s="23"/>
      <c r="H14" s="29"/>
    </row>
    <row r="15" spans="1:8" ht="15.75">
      <c r="A15" s="15">
        <v>38</v>
      </c>
      <c r="B15" s="47">
        <v>31966.666666666668</v>
      </c>
      <c r="D15" s="12"/>
      <c r="F15" s="34"/>
      <c r="G15" s="23"/>
      <c r="H15" s="29"/>
    </row>
    <row r="16" spans="1:8" ht="15.75">
      <c r="A16" s="15">
        <v>39</v>
      </c>
      <c r="B16" s="47">
        <v>32506.916666666668</v>
      </c>
      <c r="D16" s="12"/>
      <c r="F16" s="34"/>
      <c r="G16" s="23"/>
      <c r="H16" s="29"/>
    </row>
    <row r="17" spans="1:8" ht="15.75">
      <c r="A17" s="13">
        <v>40</v>
      </c>
      <c r="B17" s="48">
        <v>33058.416666666664</v>
      </c>
      <c r="D17" s="12"/>
      <c r="F17" s="19">
        <v>10000</v>
      </c>
      <c r="G17" s="20">
        <f>+F17*E2/12</f>
        <v>1181.4983333333332</v>
      </c>
      <c r="H17" s="31">
        <f>+G17+B17</f>
        <v>34239.915</v>
      </c>
    </row>
    <row r="18" spans="1:8" ht="15.75">
      <c r="A18" s="15">
        <v>41</v>
      </c>
      <c r="B18" s="47">
        <v>33621</v>
      </c>
      <c r="D18" s="12"/>
      <c r="F18" s="34"/>
      <c r="G18" s="23"/>
      <c r="H18" s="29"/>
    </row>
    <row r="19" spans="1:8" ht="15.75">
      <c r="A19" s="15">
        <v>42</v>
      </c>
      <c r="B19" s="47">
        <v>34194.666666666664</v>
      </c>
      <c r="D19" s="12"/>
      <c r="F19" s="34"/>
      <c r="G19" s="23"/>
      <c r="H19" s="29"/>
    </row>
    <row r="20" spans="1:8" ht="15.75">
      <c r="A20" s="15">
        <v>43</v>
      </c>
      <c r="B20" s="47">
        <v>34954.666666666664</v>
      </c>
      <c r="D20" s="12"/>
      <c r="F20" s="19">
        <v>13000</v>
      </c>
      <c r="G20" s="20">
        <f>+F20*E2/12</f>
        <v>1535.9478333333334</v>
      </c>
      <c r="H20" s="21">
        <f>+G20+B20</f>
        <v>36490.614499999996</v>
      </c>
    </row>
    <row r="21" spans="1:4" ht="15.75">
      <c r="A21" s="15">
        <v>44</v>
      </c>
      <c r="B21" s="47">
        <v>35735.583333333336</v>
      </c>
      <c r="D21" s="12"/>
    </row>
    <row r="22" spans="1:4" ht="15.75">
      <c r="A22" s="13">
        <v>45</v>
      </c>
      <c r="B22" s="48">
        <v>36537.916666666664</v>
      </c>
      <c r="D22" s="12"/>
    </row>
    <row r="23" ht="15">
      <c r="D23" s="12"/>
    </row>
  </sheetData>
  <sheetProtection/>
  <mergeCells count="4">
    <mergeCell ref="A1:B1"/>
    <mergeCell ref="C2:D2"/>
    <mergeCell ref="C3:E3"/>
    <mergeCell ref="F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Susanne Andersen</cp:lastModifiedBy>
  <cp:lastPrinted>2019-09-18T07:03:59Z</cp:lastPrinted>
  <dcterms:created xsi:type="dcterms:W3CDTF">2010-01-15T09:02:14Z</dcterms:created>
  <dcterms:modified xsi:type="dcterms:W3CDTF">2020-04-20T06:24:17Z</dcterms:modified>
  <cp:category/>
  <cp:version/>
  <cp:contentType/>
  <cp:contentStatus/>
</cp:coreProperties>
</file>